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C4A81937-57B9-4D94-88CD-CA747E66CCC7}" xr6:coauthVersionLast="47" xr6:coauthVersionMax="47" xr10:uidLastSave="{00000000-0000-0000-0000-000000000000}"/>
  <bookViews>
    <workbookView xWindow="-108" yWindow="-108" windowWidth="23256" windowHeight="12576" xr2:uid="{04101917-5D55-444B-8C8B-249B71917CCF}"/>
  </bookViews>
  <sheets>
    <sheet name="Sheet1" sheetId="1" r:id="rId1"/>
    <sheet name="Sheet2" sheetId="2" r:id="rId2"/>
    <sheet name="Blank Sheet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 l="1"/>
  <c r="I16" i="3"/>
  <c r="G16" i="3"/>
  <c r="F16" i="3"/>
  <c r="H16" i="3"/>
  <c r="E4" i="2"/>
  <c r="F4" i="2"/>
  <c r="G4" i="2"/>
  <c r="H4" i="2"/>
  <c r="I4" i="2"/>
  <c r="E5" i="2"/>
  <c r="F5" i="2"/>
  <c r="G5" i="2"/>
  <c r="H5" i="2"/>
  <c r="I5" i="2"/>
  <c r="E6" i="2"/>
  <c r="F6" i="2"/>
  <c r="G6" i="2"/>
  <c r="H6" i="2"/>
  <c r="I6" i="2"/>
  <c r="E7" i="2"/>
  <c r="F7" i="2"/>
  <c r="G7" i="2"/>
  <c r="H7" i="2"/>
  <c r="I7" i="2"/>
  <c r="E8" i="2"/>
  <c r="F8" i="2"/>
  <c r="G8" i="2"/>
  <c r="H8" i="2"/>
  <c r="I8" i="2"/>
  <c r="E9" i="2"/>
  <c r="F9" i="2"/>
  <c r="G9" i="2"/>
  <c r="H9" i="2"/>
  <c r="I9" i="2"/>
  <c r="E10" i="2"/>
  <c r="F10" i="2"/>
  <c r="G10" i="2"/>
  <c r="H10" i="2"/>
  <c r="I10" i="2"/>
  <c r="E11" i="2"/>
  <c r="F11" i="2"/>
  <c r="G11" i="2"/>
  <c r="H11" i="2"/>
  <c r="I11" i="2"/>
  <c r="E12" i="2"/>
  <c r="F12" i="2"/>
  <c r="G12" i="2"/>
  <c r="H12" i="2"/>
  <c r="I12" i="2"/>
  <c r="E13" i="2"/>
  <c r="F13" i="2"/>
  <c r="G13" i="2"/>
  <c r="H13" i="2"/>
  <c r="I13" i="2"/>
  <c r="E14" i="2"/>
  <c r="F14" i="2"/>
  <c r="G14" i="2"/>
  <c r="H14" i="2"/>
  <c r="I14" i="2"/>
  <c r="E15" i="2"/>
  <c r="F15" i="2"/>
  <c r="G15" i="2"/>
  <c r="H15" i="2"/>
  <c r="I15" i="2"/>
  <c r="F3" i="2"/>
  <c r="G3" i="2"/>
  <c r="H3" i="2"/>
  <c r="I3" i="2"/>
  <c r="E3" i="2"/>
  <c r="A4" i="2"/>
  <c r="A5" i="2"/>
  <c r="A6" i="2"/>
  <c r="A7" i="2"/>
  <c r="A8" i="2"/>
  <c r="A9" i="2"/>
  <c r="A10" i="2"/>
  <c r="A11" i="2"/>
  <c r="A12" i="2"/>
  <c r="A13" i="2"/>
  <c r="A14" i="2"/>
  <c r="A15" i="2"/>
  <c r="A3" i="2"/>
  <c r="A17" i="1"/>
  <c r="A18" i="1"/>
  <c r="A19" i="1"/>
  <c r="A20" i="1"/>
  <c r="A21" i="1"/>
  <c r="A22" i="1"/>
  <c r="A23" i="1"/>
  <c r="A24" i="1"/>
  <c r="A25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3" i="1"/>
  <c r="F26" i="1"/>
  <c r="G26" i="1"/>
  <c r="H26" i="1"/>
  <c r="I26" i="1"/>
  <c r="E26" i="1"/>
  <c r="I4" i="1"/>
  <c r="I7" i="1"/>
  <c r="I10" i="1"/>
  <c r="I11" i="1"/>
  <c r="I12" i="1"/>
  <c r="I15" i="1"/>
  <c r="I18" i="1"/>
  <c r="I19" i="1"/>
  <c r="I20" i="1"/>
  <c r="I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I23" i="1" s="1"/>
  <c r="G24" i="1"/>
  <c r="G25" i="1"/>
  <c r="G3" i="1"/>
  <c r="F4" i="1"/>
  <c r="F5" i="1"/>
  <c r="I5" i="1" s="1"/>
  <c r="F6" i="1"/>
  <c r="I6" i="1" s="1"/>
  <c r="F7" i="1"/>
  <c r="F8" i="1"/>
  <c r="I8" i="1" s="1"/>
  <c r="F9" i="1"/>
  <c r="I9" i="1" s="1"/>
  <c r="F10" i="1"/>
  <c r="F11" i="1"/>
  <c r="F12" i="1"/>
  <c r="F13" i="1"/>
  <c r="I13" i="1" s="1"/>
  <c r="F14" i="1"/>
  <c r="I14" i="1" s="1"/>
  <c r="F15" i="1"/>
  <c r="F16" i="1"/>
  <c r="I16" i="1" s="1"/>
  <c r="F17" i="1"/>
  <c r="I17" i="1" s="1"/>
  <c r="F18" i="1"/>
  <c r="F19" i="1"/>
  <c r="F20" i="1"/>
  <c r="F21" i="1"/>
  <c r="I21" i="1" s="1"/>
  <c r="F22" i="1"/>
  <c r="I22" i="1" s="1"/>
  <c r="F23" i="1"/>
  <c r="F24" i="1"/>
  <c r="I24" i="1" s="1"/>
  <c r="F25" i="1"/>
  <c r="I25" i="1" s="1"/>
  <c r="F3" i="1"/>
  <c r="H16" i="2" l="1"/>
  <c r="E16" i="2"/>
  <c r="G16" i="2"/>
  <c r="I16" i="2"/>
  <c r="F16" i="2"/>
</calcChain>
</file>

<file path=xl/sharedStrings.xml><?xml version="1.0" encoding="utf-8"?>
<sst xmlns="http://schemas.openxmlformats.org/spreadsheetml/2006/main" count="112" uniqueCount="52">
  <si>
    <t>Name</t>
  </si>
  <si>
    <t>Father's Name</t>
  </si>
  <si>
    <t>Salary Amount</t>
  </si>
  <si>
    <t>PF Deduction</t>
  </si>
  <si>
    <t>ESI Deduction</t>
  </si>
  <si>
    <t>Net Salary</t>
  </si>
  <si>
    <t>Advance Deduction</t>
  </si>
  <si>
    <t>S.No.</t>
  </si>
  <si>
    <t>Total</t>
  </si>
  <si>
    <t>Amit Kumar</t>
  </si>
  <si>
    <t>Rajendra Kumar</t>
  </si>
  <si>
    <t>Rahul Sharma</t>
  </si>
  <si>
    <t>Mahesh Sharma</t>
  </si>
  <si>
    <t>Arjun Singh</t>
  </si>
  <si>
    <t>Rakesh Singh</t>
  </si>
  <si>
    <t>Mohit Verma</t>
  </si>
  <si>
    <t>Suresh Verma</t>
  </si>
  <si>
    <t>Dinesh Kumar</t>
  </si>
  <si>
    <t>Ankit Gupta</t>
  </si>
  <si>
    <t>Vinod Gupta</t>
  </si>
  <si>
    <t>Deepak Yadav</t>
  </si>
  <si>
    <t>Ram Prasad Yadav</t>
  </si>
  <si>
    <t>Sumit Chauhan</t>
  </si>
  <si>
    <t>Naresh Chauhan</t>
  </si>
  <si>
    <t>Vikas Sharma</t>
  </si>
  <si>
    <t>Om Prakash Sharma</t>
  </si>
  <si>
    <t>Pankaj Mishra</t>
  </si>
  <si>
    <t>Ashok Mishra</t>
  </si>
  <si>
    <t>Nitin Joshi</t>
  </si>
  <si>
    <t>Harish Joshi</t>
  </si>
  <si>
    <t>Manish Agarwal</t>
  </si>
  <si>
    <t>Sanjay Agarwal</t>
  </si>
  <si>
    <t>Sandeep Kumar</t>
  </si>
  <si>
    <t>Devendra Kumar</t>
  </si>
  <si>
    <t>Naveen Singh</t>
  </si>
  <si>
    <t>Mahendra Singh</t>
  </si>
  <si>
    <t>Karan Malik</t>
  </si>
  <si>
    <t>Surendra Malik</t>
  </si>
  <si>
    <t>Gopal Kumar</t>
  </si>
  <si>
    <t>Ajay Thakur</t>
  </si>
  <si>
    <t>Ramesh Thakur</t>
  </si>
  <si>
    <t>Sunil Kumar</t>
  </si>
  <si>
    <t>Jagdish Kumar</t>
  </si>
  <si>
    <t>Ravi Sharma</t>
  </si>
  <si>
    <t>Kailash Sharma</t>
  </si>
  <si>
    <t>Tarun Gupta</t>
  </si>
  <si>
    <t>Mukesh Gupta</t>
  </si>
  <si>
    <t>Sachin Yadav</t>
  </si>
  <si>
    <t>Shyam Lal Yadav</t>
  </si>
  <si>
    <t>Vivek Saxena</t>
  </si>
  <si>
    <t>Ashok Saxena</t>
  </si>
  <si>
    <t>Rajesh Sharma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</si>
</sst>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5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4F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165" fontId="0" fillId="3" borderId="0" xfId="1" applyNumberFormat="1" applyFont="1" applyFill="1" applyAlignment="1">
      <alignment horizontal="right"/>
    </xf>
    <xf numFmtId="165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165" fontId="3" fillId="2" borderId="0" xfId="1" applyNumberFormat="1" applyFont="1" applyFill="1" applyAlignment="1">
      <alignment horizontal="right"/>
    </xf>
    <xf numFmtId="0" fontId="0" fillId="0" borderId="0" xfId="0" applyFill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</cellXfs>
  <cellStyles count="2">
    <cellStyle name="Comma" xfId="1" builtinId="3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02209-35B2-410B-8E03-CA642EE59124}">
  <dimension ref="A1:J26"/>
  <sheetViews>
    <sheetView showGridLines="0" tabSelected="1" zoomScale="110" zoomScaleNormal="110" workbookViewId="0">
      <selection activeCell="C6" sqref="C6"/>
    </sheetView>
  </sheetViews>
  <sheetFormatPr defaultRowHeight="14.4" x14ac:dyDescent="0.3"/>
  <cols>
    <col min="1" max="1" width="29.21875" style="12" bestFit="1" customWidth="1"/>
    <col min="2" max="2" width="8.88671875" style="4" customWidth="1"/>
    <col min="3" max="3" width="14" bestFit="1" customWidth="1"/>
    <col min="4" max="4" width="17.44140625" bestFit="1" customWidth="1"/>
    <col min="5" max="5" width="13.77734375" style="4" bestFit="1" customWidth="1"/>
    <col min="6" max="6" width="12.33203125" style="4" bestFit="1" customWidth="1"/>
    <col min="7" max="7" width="12.88671875" style="4" bestFit="1" customWidth="1"/>
    <col min="8" max="8" width="17.88671875" style="4" bestFit="1" customWidth="1"/>
    <col min="9" max="9" width="11.5546875" style="4" bestFit="1" customWidth="1"/>
  </cols>
  <sheetData>
    <row r="1" spans="1:10" ht="5.4" customHeight="1" x14ac:dyDescent="0.3"/>
    <row r="2" spans="1:10" s="1" customFormat="1" x14ac:dyDescent="0.3">
      <c r="A2" s="14"/>
      <c r="B2" s="3" t="s">
        <v>7</v>
      </c>
      <c r="C2" s="2" t="s">
        <v>0</v>
      </c>
      <c r="D2" s="2" t="s">
        <v>1</v>
      </c>
      <c r="E2" s="5" t="s">
        <v>2</v>
      </c>
      <c r="F2" s="5" t="s">
        <v>3</v>
      </c>
      <c r="G2" s="5" t="s">
        <v>4</v>
      </c>
      <c r="H2" s="5" t="s">
        <v>6</v>
      </c>
      <c r="I2" s="5" t="s">
        <v>5</v>
      </c>
      <c r="J2" s="6"/>
    </row>
    <row r="3" spans="1:10" x14ac:dyDescent="0.3">
      <c r="A3" s="12" t="str">
        <f>C3&amp;D3</f>
        <v>Amit KumarRajendra Kumar</v>
      </c>
      <c r="B3" s="4">
        <v>1</v>
      </c>
      <c r="C3" t="s">
        <v>9</v>
      </c>
      <c r="D3" t="s">
        <v>10</v>
      </c>
      <c r="E3" s="7">
        <v>40000</v>
      </c>
      <c r="F3" s="8">
        <f>E3*12%</f>
        <v>4800</v>
      </c>
      <c r="G3" s="8">
        <f>ROUND(E3*1.75%,0)</f>
        <v>700</v>
      </c>
      <c r="H3" s="8">
        <v>5000</v>
      </c>
      <c r="I3" s="7">
        <f>E3-F3-G3-H3</f>
        <v>29500</v>
      </c>
      <c r="J3" s="9"/>
    </row>
    <row r="4" spans="1:10" x14ac:dyDescent="0.3">
      <c r="A4" s="12" t="str">
        <f t="shared" ref="A4:A25" si="0">C4&amp;D4</f>
        <v>Rahul SharmaMahesh Sharma</v>
      </c>
      <c r="B4" s="4">
        <v>2</v>
      </c>
      <c r="C4" t="s">
        <v>11</v>
      </c>
      <c r="D4" t="s">
        <v>12</v>
      </c>
      <c r="E4" s="7">
        <v>46000</v>
      </c>
      <c r="F4" s="8">
        <f t="shared" ref="F4:F25" si="1">E4*12%</f>
        <v>5520</v>
      </c>
      <c r="G4" s="8">
        <f t="shared" ref="G4:G25" si="2">ROUND(E4*1.75%,0)</f>
        <v>805</v>
      </c>
      <c r="H4" s="8">
        <v>3000</v>
      </c>
      <c r="I4" s="7">
        <f t="shared" ref="I4:I25" si="3">E4-F4-G4-H4</f>
        <v>36675</v>
      </c>
      <c r="J4" s="9"/>
    </row>
    <row r="5" spans="1:10" x14ac:dyDescent="0.3">
      <c r="A5" s="12" t="str">
        <f t="shared" si="0"/>
        <v>Arjun SinghRakesh Singh</v>
      </c>
      <c r="B5" s="4">
        <v>3</v>
      </c>
      <c r="C5" t="s">
        <v>13</v>
      </c>
      <c r="D5" t="s">
        <v>14</v>
      </c>
      <c r="E5" s="7">
        <v>67000</v>
      </c>
      <c r="F5" s="8">
        <f t="shared" si="1"/>
        <v>8040</v>
      </c>
      <c r="G5" s="8">
        <f t="shared" si="2"/>
        <v>1173</v>
      </c>
      <c r="H5" s="8">
        <v>10000</v>
      </c>
      <c r="I5" s="7">
        <f t="shared" si="3"/>
        <v>47787</v>
      </c>
      <c r="J5" s="9"/>
    </row>
    <row r="6" spans="1:10" x14ac:dyDescent="0.3">
      <c r="A6" s="12" t="str">
        <f t="shared" si="0"/>
        <v>Mohit VermaSuresh Verma</v>
      </c>
      <c r="B6" s="4">
        <v>4</v>
      </c>
      <c r="C6" t="s">
        <v>15</v>
      </c>
      <c r="D6" t="s">
        <v>16</v>
      </c>
      <c r="E6" s="7">
        <v>28000</v>
      </c>
      <c r="F6" s="8">
        <f t="shared" si="1"/>
        <v>3360</v>
      </c>
      <c r="G6" s="8">
        <f t="shared" si="2"/>
        <v>490</v>
      </c>
      <c r="H6" s="8">
        <v>0</v>
      </c>
      <c r="I6" s="7">
        <f t="shared" si="3"/>
        <v>24150</v>
      </c>
      <c r="J6" s="9"/>
    </row>
    <row r="7" spans="1:10" x14ac:dyDescent="0.3">
      <c r="A7" s="12" t="str">
        <f t="shared" si="0"/>
        <v>Amit KumarDinesh Kumar</v>
      </c>
      <c r="B7" s="4">
        <v>5</v>
      </c>
      <c r="C7" t="s">
        <v>9</v>
      </c>
      <c r="D7" t="s">
        <v>17</v>
      </c>
      <c r="E7" s="7">
        <v>35000</v>
      </c>
      <c r="F7" s="8">
        <f t="shared" si="1"/>
        <v>4200</v>
      </c>
      <c r="G7" s="8">
        <f t="shared" si="2"/>
        <v>613</v>
      </c>
      <c r="H7" s="8">
        <v>2000</v>
      </c>
      <c r="I7" s="7">
        <f t="shared" si="3"/>
        <v>28187</v>
      </c>
      <c r="J7" s="9"/>
    </row>
    <row r="8" spans="1:10" x14ac:dyDescent="0.3">
      <c r="A8" s="12" t="str">
        <f t="shared" si="0"/>
        <v>Ankit GuptaVinod Gupta</v>
      </c>
      <c r="B8" s="4">
        <v>6</v>
      </c>
      <c r="C8" t="s">
        <v>18</v>
      </c>
      <c r="D8" t="s">
        <v>19</v>
      </c>
      <c r="E8" s="7">
        <v>34800</v>
      </c>
      <c r="F8" s="8">
        <f t="shared" si="1"/>
        <v>4176</v>
      </c>
      <c r="G8" s="8">
        <f t="shared" si="2"/>
        <v>609</v>
      </c>
      <c r="H8" s="8">
        <v>8000</v>
      </c>
      <c r="I8" s="7">
        <f t="shared" si="3"/>
        <v>22015</v>
      </c>
      <c r="J8" s="9"/>
    </row>
    <row r="9" spans="1:10" x14ac:dyDescent="0.3">
      <c r="A9" s="12" t="str">
        <f t="shared" si="0"/>
        <v>Deepak YadavRam Prasad Yadav</v>
      </c>
      <c r="B9" s="4">
        <v>7</v>
      </c>
      <c r="C9" t="s">
        <v>20</v>
      </c>
      <c r="D9" t="s">
        <v>21</v>
      </c>
      <c r="E9" s="7">
        <v>32000</v>
      </c>
      <c r="F9" s="8">
        <f t="shared" si="1"/>
        <v>3840</v>
      </c>
      <c r="G9" s="8">
        <f t="shared" si="2"/>
        <v>560</v>
      </c>
      <c r="H9" s="8">
        <v>0</v>
      </c>
      <c r="I9" s="7">
        <f t="shared" si="3"/>
        <v>27600</v>
      </c>
      <c r="J9" s="9"/>
    </row>
    <row r="10" spans="1:10" x14ac:dyDescent="0.3">
      <c r="A10" s="12" t="str">
        <f t="shared" si="0"/>
        <v>Sumit ChauhanNaresh Chauhan</v>
      </c>
      <c r="B10" s="4">
        <v>8</v>
      </c>
      <c r="C10" t="s">
        <v>22</v>
      </c>
      <c r="D10" t="s">
        <v>23</v>
      </c>
      <c r="E10" s="7">
        <v>29200</v>
      </c>
      <c r="F10" s="8">
        <f t="shared" si="1"/>
        <v>3504</v>
      </c>
      <c r="G10" s="8">
        <f t="shared" si="2"/>
        <v>511</v>
      </c>
      <c r="H10" s="8">
        <v>0</v>
      </c>
      <c r="I10" s="7">
        <f t="shared" si="3"/>
        <v>25185</v>
      </c>
      <c r="J10" s="9"/>
    </row>
    <row r="11" spans="1:10" x14ac:dyDescent="0.3">
      <c r="A11" s="12" t="str">
        <f t="shared" si="0"/>
        <v>Vikas SharmaOm Prakash Sharma</v>
      </c>
      <c r="B11" s="4">
        <v>9</v>
      </c>
      <c r="C11" t="s">
        <v>24</v>
      </c>
      <c r="D11" t="s">
        <v>25</v>
      </c>
      <c r="E11" s="7">
        <v>26400</v>
      </c>
      <c r="F11" s="8">
        <f t="shared" si="1"/>
        <v>3168</v>
      </c>
      <c r="G11" s="8">
        <f t="shared" si="2"/>
        <v>462</v>
      </c>
      <c r="H11" s="8">
        <v>0</v>
      </c>
      <c r="I11" s="7">
        <f t="shared" si="3"/>
        <v>22770</v>
      </c>
      <c r="J11" s="9"/>
    </row>
    <row r="12" spans="1:10" x14ac:dyDescent="0.3">
      <c r="A12" s="12" t="str">
        <f t="shared" si="0"/>
        <v>Pankaj MishraAshok Mishra</v>
      </c>
      <c r="B12" s="4">
        <v>10</v>
      </c>
      <c r="C12" t="s">
        <v>26</v>
      </c>
      <c r="D12" t="s">
        <v>27</v>
      </c>
      <c r="E12" s="7">
        <v>23600</v>
      </c>
      <c r="F12" s="8">
        <f t="shared" si="1"/>
        <v>2832</v>
      </c>
      <c r="G12" s="8">
        <f t="shared" si="2"/>
        <v>413</v>
      </c>
      <c r="H12" s="8">
        <v>6000</v>
      </c>
      <c r="I12" s="7">
        <f t="shared" si="3"/>
        <v>14355</v>
      </c>
      <c r="J12" s="9"/>
    </row>
    <row r="13" spans="1:10" x14ac:dyDescent="0.3">
      <c r="A13" s="12" t="str">
        <f t="shared" si="0"/>
        <v>Nitin JoshiHarish Joshi</v>
      </c>
      <c r="B13" s="4">
        <v>11</v>
      </c>
      <c r="C13" t="s">
        <v>28</v>
      </c>
      <c r="D13" t="s">
        <v>29</v>
      </c>
      <c r="E13" s="7">
        <v>20800</v>
      </c>
      <c r="F13" s="8">
        <f t="shared" si="1"/>
        <v>2496</v>
      </c>
      <c r="G13" s="8">
        <f t="shared" si="2"/>
        <v>364</v>
      </c>
      <c r="H13" s="8">
        <v>6500</v>
      </c>
      <c r="I13" s="7">
        <f t="shared" si="3"/>
        <v>11440</v>
      </c>
      <c r="J13" s="9"/>
    </row>
    <row r="14" spans="1:10" x14ac:dyDescent="0.3">
      <c r="A14" s="12" t="str">
        <f t="shared" si="0"/>
        <v>Manish AgarwalSanjay Agarwal</v>
      </c>
      <c r="B14" s="4">
        <v>12</v>
      </c>
      <c r="C14" t="s">
        <v>30</v>
      </c>
      <c r="D14" t="s">
        <v>31</v>
      </c>
      <c r="E14" s="7">
        <v>18000</v>
      </c>
      <c r="F14" s="8">
        <f t="shared" si="1"/>
        <v>2160</v>
      </c>
      <c r="G14" s="8">
        <f t="shared" si="2"/>
        <v>315</v>
      </c>
      <c r="H14" s="8">
        <v>7500</v>
      </c>
      <c r="I14" s="7">
        <f t="shared" si="3"/>
        <v>8025</v>
      </c>
      <c r="J14" s="9"/>
    </row>
    <row r="15" spans="1:10" x14ac:dyDescent="0.3">
      <c r="A15" s="12" t="str">
        <f t="shared" si="0"/>
        <v>Sandeep KumarDevendra Kumar</v>
      </c>
      <c r="B15" s="4">
        <v>13</v>
      </c>
      <c r="C15" t="s">
        <v>32</v>
      </c>
      <c r="D15" t="s">
        <v>33</v>
      </c>
      <c r="E15" s="7">
        <v>15200</v>
      </c>
      <c r="F15" s="8">
        <f t="shared" si="1"/>
        <v>1824</v>
      </c>
      <c r="G15" s="8">
        <f t="shared" si="2"/>
        <v>266</v>
      </c>
      <c r="H15" s="8">
        <v>0</v>
      </c>
      <c r="I15" s="7">
        <f t="shared" si="3"/>
        <v>13110</v>
      </c>
      <c r="J15" s="9"/>
    </row>
    <row r="16" spans="1:10" x14ac:dyDescent="0.3">
      <c r="A16" s="12" t="str">
        <f t="shared" si="0"/>
        <v>Naveen SinghMahendra Singh</v>
      </c>
      <c r="B16" s="4">
        <v>14</v>
      </c>
      <c r="C16" t="s">
        <v>34</v>
      </c>
      <c r="D16" t="s">
        <v>35</v>
      </c>
      <c r="E16" s="7">
        <v>12400</v>
      </c>
      <c r="F16" s="8">
        <f t="shared" si="1"/>
        <v>1488</v>
      </c>
      <c r="G16" s="8">
        <f t="shared" si="2"/>
        <v>217</v>
      </c>
      <c r="H16" s="8">
        <v>0</v>
      </c>
      <c r="I16" s="7">
        <f t="shared" si="3"/>
        <v>10695</v>
      </c>
      <c r="J16" s="9"/>
    </row>
    <row r="17" spans="1:10" x14ac:dyDescent="0.3">
      <c r="A17" s="12" t="str">
        <f t="shared" si="0"/>
        <v>Ravi SharmaRajesh Sharma</v>
      </c>
      <c r="B17" s="4">
        <v>15</v>
      </c>
      <c r="C17" t="s">
        <v>43</v>
      </c>
      <c r="D17" t="s">
        <v>51</v>
      </c>
      <c r="E17" s="7">
        <v>9600</v>
      </c>
      <c r="F17" s="8">
        <f t="shared" si="1"/>
        <v>1152</v>
      </c>
      <c r="G17" s="8">
        <f t="shared" si="2"/>
        <v>168</v>
      </c>
      <c r="H17" s="8">
        <v>0</v>
      </c>
      <c r="I17" s="7">
        <f t="shared" si="3"/>
        <v>8280</v>
      </c>
      <c r="J17" s="9"/>
    </row>
    <row r="18" spans="1:10" x14ac:dyDescent="0.3">
      <c r="A18" s="12" t="str">
        <f t="shared" si="0"/>
        <v>Karan MalikSurendra Malik</v>
      </c>
      <c r="B18" s="4">
        <v>16</v>
      </c>
      <c r="C18" t="s">
        <v>36</v>
      </c>
      <c r="D18" t="s">
        <v>37</v>
      </c>
      <c r="E18" s="7">
        <v>6800</v>
      </c>
      <c r="F18" s="8">
        <f t="shared" si="1"/>
        <v>816</v>
      </c>
      <c r="G18" s="8">
        <f t="shared" si="2"/>
        <v>119</v>
      </c>
      <c r="H18" s="8">
        <v>9000</v>
      </c>
      <c r="I18" s="7">
        <f t="shared" si="3"/>
        <v>-3135</v>
      </c>
      <c r="J18" s="9"/>
    </row>
    <row r="19" spans="1:10" x14ac:dyDescent="0.3">
      <c r="A19" s="12" t="str">
        <f t="shared" si="0"/>
        <v>Sandeep KumarGopal Kumar</v>
      </c>
      <c r="B19" s="4">
        <v>17</v>
      </c>
      <c r="C19" t="s">
        <v>32</v>
      </c>
      <c r="D19" t="s">
        <v>38</v>
      </c>
      <c r="E19" s="7">
        <v>46000</v>
      </c>
      <c r="F19" s="8">
        <f t="shared" si="1"/>
        <v>5520</v>
      </c>
      <c r="G19" s="8">
        <f t="shared" si="2"/>
        <v>805</v>
      </c>
      <c r="H19" s="8">
        <v>8000</v>
      </c>
      <c r="I19" s="7">
        <f t="shared" si="3"/>
        <v>31675</v>
      </c>
      <c r="J19" s="9"/>
    </row>
    <row r="20" spans="1:10" x14ac:dyDescent="0.3">
      <c r="A20" s="12" t="str">
        <f t="shared" si="0"/>
        <v>Ajay ThakurRamesh Thakur</v>
      </c>
      <c r="B20" s="4">
        <v>18</v>
      </c>
      <c r="C20" t="s">
        <v>39</v>
      </c>
      <c r="D20" t="s">
        <v>40</v>
      </c>
      <c r="E20" s="7">
        <v>67000</v>
      </c>
      <c r="F20" s="8">
        <f t="shared" si="1"/>
        <v>8040</v>
      </c>
      <c r="G20" s="8">
        <f t="shared" si="2"/>
        <v>1173</v>
      </c>
      <c r="H20" s="8">
        <v>0</v>
      </c>
      <c r="I20" s="7">
        <f t="shared" si="3"/>
        <v>57787</v>
      </c>
      <c r="J20" s="9"/>
    </row>
    <row r="21" spans="1:10" x14ac:dyDescent="0.3">
      <c r="A21" s="12" t="str">
        <f t="shared" si="0"/>
        <v>Sunil KumarJagdish Kumar</v>
      </c>
      <c r="B21" s="4">
        <v>19</v>
      </c>
      <c r="C21" t="s">
        <v>41</v>
      </c>
      <c r="D21" t="s">
        <v>42</v>
      </c>
      <c r="E21" s="7">
        <v>28000</v>
      </c>
      <c r="F21" s="8">
        <f t="shared" si="1"/>
        <v>3360</v>
      </c>
      <c r="G21" s="8">
        <f t="shared" si="2"/>
        <v>490</v>
      </c>
      <c r="H21" s="8">
        <v>5000</v>
      </c>
      <c r="I21" s="7">
        <f t="shared" si="3"/>
        <v>19150</v>
      </c>
      <c r="J21" s="9"/>
    </row>
    <row r="22" spans="1:10" x14ac:dyDescent="0.3">
      <c r="A22" s="12" t="str">
        <f t="shared" si="0"/>
        <v>Ravi SharmaKailash Sharma</v>
      </c>
      <c r="B22" s="4">
        <v>20</v>
      </c>
      <c r="C22" t="s">
        <v>43</v>
      </c>
      <c r="D22" t="s">
        <v>44</v>
      </c>
      <c r="E22" s="7">
        <v>35000</v>
      </c>
      <c r="F22" s="8">
        <f t="shared" si="1"/>
        <v>4200</v>
      </c>
      <c r="G22" s="8">
        <f t="shared" si="2"/>
        <v>613</v>
      </c>
      <c r="H22" s="8">
        <v>0</v>
      </c>
      <c r="I22" s="7">
        <f t="shared" si="3"/>
        <v>30187</v>
      </c>
      <c r="J22" s="9"/>
    </row>
    <row r="23" spans="1:10" x14ac:dyDescent="0.3">
      <c r="A23" s="12" t="str">
        <f t="shared" si="0"/>
        <v>Tarun GuptaMukesh Gupta</v>
      </c>
      <c r="B23" s="4">
        <v>21</v>
      </c>
      <c r="C23" t="s">
        <v>45</v>
      </c>
      <c r="D23" t="s">
        <v>46</v>
      </c>
      <c r="E23" s="7">
        <v>34800</v>
      </c>
      <c r="F23" s="8">
        <f t="shared" si="1"/>
        <v>4176</v>
      </c>
      <c r="G23" s="8">
        <f t="shared" si="2"/>
        <v>609</v>
      </c>
      <c r="H23" s="8">
        <v>4000</v>
      </c>
      <c r="I23" s="7">
        <f t="shared" si="3"/>
        <v>26015</v>
      </c>
      <c r="J23" s="9"/>
    </row>
    <row r="24" spans="1:10" x14ac:dyDescent="0.3">
      <c r="A24" s="12" t="str">
        <f t="shared" si="0"/>
        <v>Sachin YadavShyam Lal Yadav</v>
      </c>
      <c r="B24" s="4">
        <v>22</v>
      </c>
      <c r="C24" t="s">
        <v>47</v>
      </c>
      <c r="D24" t="s">
        <v>48</v>
      </c>
      <c r="E24" s="7">
        <v>32000</v>
      </c>
      <c r="F24" s="8">
        <f t="shared" si="1"/>
        <v>3840</v>
      </c>
      <c r="G24" s="8">
        <f t="shared" si="2"/>
        <v>560</v>
      </c>
      <c r="H24" s="8">
        <v>0</v>
      </c>
      <c r="I24" s="7">
        <f t="shared" si="3"/>
        <v>27600</v>
      </c>
      <c r="J24" s="9"/>
    </row>
    <row r="25" spans="1:10" x14ac:dyDescent="0.3">
      <c r="A25" s="12" t="str">
        <f t="shared" si="0"/>
        <v>Vivek SaxenaAshok Saxena</v>
      </c>
      <c r="B25" s="4">
        <v>23</v>
      </c>
      <c r="C25" t="s">
        <v>49</v>
      </c>
      <c r="D25" t="s">
        <v>50</v>
      </c>
      <c r="E25" s="7">
        <v>29200</v>
      </c>
      <c r="F25" s="8">
        <f t="shared" si="1"/>
        <v>3504</v>
      </c>
      <c r="G25" s="8">
        <f t="shared" si="2"/>
        <v>511</v>
      </c>
      <c r="H25" s="8">
        <v>5000</v>
      </c>
      <c r="I25" s="7">
        <f t="shared" si="3"/>
        <v>20185</v>
      </c>
      <c r="J25" s="9"/>
    </row>
    <row r="26" spans="1:10" x14ac:dyDescent="0.3">
      <c r="B26" s="3"/>
      <c r="C26" s="2"/>
      <c r="D26" s="2" t="s">
        <v>8</v>
      </c>
      <c r="E26" s="10">
        <f>SUM(E3:E25)</f>
        <v>716800</v>
      </c>
      <c r="F26" s="10">
        <f t="shared" ref="F26:I26" si="4">SUM(F3:F25)</f>
        <v>86016</v>
      </c>
      <c r="G26" s="10">
        <f t="shared" si="4"/>
        <v>12546</v>
      </c>
      <c r="H26" s="10">
        <f t="shared" si="4"/>
        <v>79000</v>
      </c>
      <c r="I26" s="10">
        <f t="shared" si="4"/>
        <v>539238</v>
      </c>
      <c r="J26" s="9"/>
    </row>
  </sheetData>
  <conditionalFormatting sqref="C1:C2 C26:C1048576">
    <cfRule type="duplicateValues" dxfId="4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03286-8695-4D2C-9211-EEADDDF51093}">
  <dimension ref="A1:I16"/>
  <sheetViews>
    <sheetView showGridLines="0" zoomScale="140" zoomScaleNormal="140" workbookViewId="0">
      <selection activeCell="B14" sqref="B14"/>
    </sheetView>
  </sheetViews>
  <sheetFormatPr defaultRowHeight="14.4" x14ac:dyDescent="0.3"/>
  <cols>
    <col min="1" max="1" width="27.5546875" style="12" bestFit="1" customWidth="1"/>
    <col min="2" max="2" width="5.5546875" bestFit="1" customWidth="1"/>
    <col min="3" max="3" width="14.44140625" bestFit="1" customWidth="1"/>
    <col min="4" max="4" width="15.21875" bestFit="1" customWidth="1"/>
    <col min="5" max="5" width="13.5546875" bestFit="1" customWidth="1"/>
    <col min="6" max="6" width="12.21875" bestFit="1" customWidth="1"/>
    <col min="7" max="7" width="12.77734375" bestFit="1" customWidth="1"/>
    <col min="8" max="8" width="17.77734375" bestFit="1" customWidth="1"/>
    <col min="9" max="9" width="9.6640625" bestFit="1" customWidth="1"/>
  </cols>
  <sheetData>
    <row r="1" spans="1:9" s="13" customFormat="1" x14ac:dyDescent="0.3">
      <c r="A1" s="12"/>
      <c r="E1" s="13">
        <v>5</v>
      </c>
      <c r="F1" s="13">
        <v>6</v>
      </c>
      <c r="G1" s="13">
        <v>7</v>
      </c>
      <c r="H1" s="13">
        <v>8</v>
      </c>
      <c r="I1" s="13">
        <v>9</v>
      </c>
    </row>
    <row r="2" spans="1:9" x14ac:dyDescent="0.3">
      <c r="B2" s="3" t="s">
        <v>7</v>
      </c>
      <c r="C2" s="2" t="s">
        <v>0</v>
      </c>
      <c r="D2" s="2" t="s">
        <v>1</v>
      </c>
      <c r="E2" s="5" t="s">
        <v>2</v>
      </c>
      <c r="F2" s="5" t="s">
        <v>3</v>
      </c>
      <c r="G2" s="5" t="s">
        <v>4</v>
      </c>
      <c r="H2" s="5" t="s">
        <v>6</v>
      </c>
      <c r="I2" s="5" t="s">
        <v>5</v>
      </c>
    </row>
    <row r="3" spans="1:9" x14ac:dyDescent="0.3">
      <c r="A3" s="12" t="str">
        <f>C3&amp;D3</f>
        <v>Amit KumarRajendra Kumar</v>
      </c>
      <c r="B3">
        <v>1</v>
      </c>
      <c r="C3" s="11" t="s">
        <v>9</v>
      </c>
      <c r="D3" t="s">
        <v>10</v>
      </c>
      <c r="E3">
        <f>VLOOKUP($A3,Sheet1!$A$2:$I$25,E$1,0)</f>
        <v>40000</v>
      </c>
      <c r="F3">
        <f>VLOOKUP($A3,Sheet1!$A$2:$I$25,F$1,0)</f>
        <v>4800</v>
      </c>
      <c r="G3">
        <f>VLOOKUP($A3,Sheet1!$A$2:$I$25,G$1,0)</f>
        <v>700</v>
      </c>
      <c r="H3">
        <f>VLOOKUP($A3,Sheet1!$A$2:$I$25,H$1,0)</f>
        <v>5000</v>
      </c>
      <c r="I3">
        <f>VLOOKUP($A3,Sheet1!$A$2:$I$25,I$1,0)</f>
        <v>29500</v>
      </c>
    </row>
    <row r="4" spans="1:9" x14ac:dyDescent="0.3">
      <c r="A4" s="12" t="str">
        <f t="shared" ref="A4:A15" si="0">C4&amp;D4</f>
        <v>Rahul SharmaMahesh Sharma</v>
      </c>
      <c r="B4">
        <v>2</v>
      </c>
      <c r="C4" s="11" t="s">
        <v>11</v>
      </c>
      <c r="D4" t="s">
        <v>12</v>
      </c>
      <c r="E4">
        <f>VLOOKUP($A4,Sheet1!$A$2:$I$25,E$1,0)</f>
        <v>46000</v>
      </c>
      <c r="F4">
        <f>VLOOKUP($A4,Sheet1!$A$2:$I$25,F$1,0)</f>
        <v>5520</v>
      </c>
      <c r="G4">
        <f>VLOOKUP($A4,Sheet1!$A$2:$I$25,G$1,0)</f>
        <v>805</v>
      </c>
      <c r="H4">
        <f>VLOOKUP($A4,Sheet1!$A$2:$I$25,H$1,0)</f>
        <v>3000</v>
      </c>
      <c r="I4">
        <f>VLOOKUP($A4,Sheet1!$A$2:$I$25,I$1,0)</f>
        <v>36675</v>
      </c>
    </row>
    <row r="5" spans="1:9" x14ac:dyDescent="0.3">
      <c r="A5" s="12" t="str">
        <f t="shared" si="0"/>
        <v>Amit KumarDinesh Kumar</v>
      </c>
      <c r="B5">
        <v>3</v>
      </c>
      <c r="C5" s="11" t="s">
        <v>9</v>
      </c>
      <c r="D5" t="s">
        <v>17</v>
      </c>
      <c r="E5">
        <f>VLOOKUP($A5,Sheet1!$A$2:$I$25,E$1,0)</f>
        <v>35000</v>
      </c>
      <c r="F5">
        <f>VLOOKUP($A5,Sheet1!$A$2:$I$25,F$1,0)</f>
        <v>4200</v>
      </c>
      <c r="G5">
        <f>VLOOKUP($A5,Sheet1!$A$2:$I$25,G$1,0)</f>
        <v>613</v>
      </c>
      <c r="H5">
        <f>VLOOKUP($A5,Sheet1!$A$2:$I$25,H$1,0)</f>
        <v>2000</v>
      </c>
      <c r="I5">
        <f>VLOOKUP($A5,Sheet1!$A$2:$I$25,I$1,0)</f>
        <v>28187</v>
      </c>
    </row>
    <row r="6" spans="1:9" x14ac:dyDescent="0.3">
      <c r="A6" s="12" t="str">
        <f t="shared" si="0"/>
        <v>Ankit GuptaVinod Gupta</v>
      </c>
      <c r="B6">
        <v>4</v>
      </c>
      <c r="C6" s="11" t="s">
        <v>18</v>
      </c>
      <c r="D6" t="s">
        <v>19</v>
      </c>
      <c r="E6">
        <f>VLOOKUP($A6,Sheet1!$A$2:$I$25,E$1,0)</f>
        <v>34800</v>
      </c>
      <c r="F6">
        <f>VLOOKUP($A6,Sheet1!$A$2:$I$25,F$1,0)</f>
        <v>4176</v>
      </c>
      <c r="G6">
        <f>VLOOKUP($A6,Sheet1!$A$2:$I$25,G$1,0)</f>
        <v>609</v>
      </c>
      <c r="H6">
        <f>VLOOKUP($A6,Sheet1!$A$2:$I$25,H$1,0)</f>
        <v>8000</v>
      </c>
      <c r="I6">
        <f>VLOOKUP($A6,Sheet1!$A$2:$I$25,I$1,0)</f>
        <v>22015</v>
      </c>
    </row>
    <row r="7" spans="1:9" x14ac:dyDescent="0.3">
      <c r="A7" s="12" t="str">
        <f t="shared" si="0"/>
        <v>Pankaj MishraAshok Mishra</v>
      </c>
      <c r="B7">
        <v>5</v>
      </c>
      <c r="C7" s="11" t="s">
        <v>26</v>
      </c>
      <c r="D7" t="s">
        <v>27</v>
      </c>
      <c r="E7">
        <f>VLOOKUP($A7,Sheet1!$A$2:$I$25,E$1,0)</f>
        <v>23600</v>
      </c>
      <c r="F7">
        <f>VLOOKUP($A7,Sheet1!$A$2:$I$25,F$1,0)</f>
        <v>2832</v>
      </c>
      <c r="G7">
        <f>VLOOKUP($A7,Sheet1!$A$2:$I$25,G$1,0)</f>
        <v>413</v>
      </c>
      <c r="H7">
        <f>VLOOKUP($A7,Sheet1!$A$2:$I$25,H$1,0)</f>
        <v>6000</v>
      </c>
      <c r="I7">
        <f>VLOOKUP($A7,Sheet1!$A$2:$I$25,I$1,0)</f>
        <v>14355</v>
      </c>
    </row>
    <row r="8" spans="1:9" x14ac:dyDescent="0.3">
      <c r="A8" s="12" t="str">
        <f t="shared" si="0"/>
        <v>Nitin JoshiHarish Joshi</v>
      </c>
      <c r="B8">
        <v>6</v>
      </c>
      <c r="C8" s="11" t="s">
        <v>28</v>
      </c>
      <c r="D8" t="s">
        <v>29</v>
      </c>
      <c r="E8">
        <f>VLOOKUP($A8,Sheet1!$A$2:$I$25,E$1,0)</f>
        <v>20800</v>
      </c>
      <c r="F8">
        <f>VLOOKUP($A8,Sheet1!$A$2:$I$25,F$1,0)</f>
        <v>2496</v>
      </c>
      <c r="G8">
        <f>VLOOKUP($A8,Sheet1!$A$2:$I$25,G$1,0)</f>
        <v>364</v>
      </c>
      <c r="H8">
        <f>VLOOKUP($A8,Sheet1!$A$2:$I$25,H$1,0)</f>
        <v>6500</v>
      </c>
      <c r="I8">
        <f>VLOOKUP($A8,Sheet1!$A$2:$I$25,I$1,0)</f>
        <v>11440</v>
      </c>
    </row>
    <row r="9" spans="1:9" x14ac:dyDescent="0.3">
      <c r="A9" s="12" t="str">
        <f t="shared" si="0"/>
        <v>Manish AgarwalSanjay Agarwal</v>
      </c>
      <c r="B9">
        <v>7</v>
      </c>
      <c r="C9" s="11" t="s">
        <v>30</v>
      </c>
      <c r="D9" t="s">
        <v>31</v>
      </c>
      <c r="E9">
        <f>VLOOKUP($A9,Sheet1!$A$2:$I$25,E$1,0)</f>
        <v>18000</v>
      </c>
      <c r="F9">
        <f>VLOOKUP($A9,Sheet1!$A$2:$I$25,F$1,0)</f>
        <v>2160</v>
      </c>
      <c r="G9">
        <f>VLOOKUP($A9,Sheet1!$A$2:$I$25,G$1,0)</f>
        <v>315</v>
      </c>
      <c r="H9">
        <f>VLOOKUP($A9,Sheet1!$A$2:$I$25,H$1,0)</f>
        <v>7500</v>
      </c>
      <c r="I9">
        <f>VLOOKUP($A9,Sheet1!$A$2:$I$25,I$1,0)</f>
        <v>8025</v>
      </c>
    </row>
    <row r="10" spans="1:9" x14ac:dyDescent="0.3">
      <c r="A10" s="12" t="str">
        <f t="shared" si="0"/>
        <v>Sandeep KumarDevendra Kumar</v>
      </c>
      <c r="B10">
        <v>8</v>
      </c>
      <c r="C10" s="11" t="s">
        <v>32</v>
      </c>
      <c r="D10" t="s">
        <v>33</v>
      </c>
      <c r="E10">
        <f>VLOOKUP($A10,Sheet1!$A$2:$I$25,E$1,0)</f>
        <v>15200</v>
      </c>
      <c r="F10">
        <f>VLOOKUP($A10,Sheet1!$A$2:$I$25,F$1,0)</f>
        <v>1824</v>
      </c>
      <c r="G10">
        <f>VLOOKUP($A10,Sheet1!$A$2:$I$25,G$1,0)</f>
        <v>266</v>
      </c>
      <c r="H10">
        <f>VLOOKUP($A10,Sheet1!$A$2:$I$25,H$1,0)</f>
        <v>0</v>
      </c>
      <c r="I10">
        <f>VLOOKUP($A10,Sheet1!$A$2:$I$25,I$1,0)</f>
        <v>13110</v>
      </c>
    </row>
    <row r="11" spans="1:9" x14ac:dyDescent="0.3">
      <c r="A11" s="12" t="str">
        <f t="shared" si="0"/>
        <v>Ravi SharmaRajesh Sharma</v>
      </c>
      <c r="B11">
        <v>9</v>
      </c>
      <c r="C11" s="11" t="s">
        <v>43</v>
      </c>
      <c r="D11" s="11" t="s">
        <v>51</v>
      </c>
      <c r="E11" s="11">
        <f>VLOOKUP($A11,Sheet1!$A$2:$I$25,E$1,0)</f>
        <v>9600</v>
      </c>
      <c r="F11" s="11">
        <f>VLOOKUP($A11,Sheet1!$A$2:$I$25,F$1,0)</f>
        <v>1152</v>
      </c>
      <c r="G11" s="11">
        <f>VLOOKUP($A11,Sheet1!$A$2:$I$25,G$1,0)</f>
        <v>168</v>
      </c>
      <c r="H11" s="11">
        <f>VLOOKUP($A11,Sheet1!$A$2:$I$25,H$1,0)</f>
        <v>0</v>
      </c>
      <c r="I11" s="11">
        <f>VLOOKUP($A11,Sheet1!$A$2:$I$25,I$1,0)</f>
        <v>8280</v>
      </c>
    </row>
    <row r="12" spans="1:9" x14ac:dyDescent="0.3">
      <c r="A12" s="12" t="str">
        <f t="shared" si="0"/>
        <v>Karan MalikSurendra Malik</v>
      </c>
      <c r="B12">
        <v>10</v>
      </c>
      <c r="C12" s="11" t="s">
        <v>36</v>
      </c>
      <c r="D12" s="11" t="s">
        <v>37</v>
      </c>
      <c r="E12" s="11">
        <f>VLOOKUP($A12,Sheet1!$A$2:$I$25,E$1,0)</f>
        <v>6800</v>
      </c>
      <c r="F12" s="11">
        <f>VLOOKUP($A12,Sheet1!$A$2:$I$25,F$1,0)</f>
        <v>816</v>
      </c>
      <c r="G12" s="11">
        <f>VLOOKUP($A12,Sheet1!$A$2:$I$25,G$1,0)</f>
        <v>119</v>
      </c>
      <c r="H12" s="11">
        <f>VLOOKUP($A12,Sheet1!$A$2:$I$25,H$1,0)</f>
        <v>9000</v>
      </c>
      <c r="I12" s="11">
        <f>VLOOKUP($A12,Sheet1!$A$2:$I$25,I$1,0)</f>
        <v>-3135</v>
      </c>
    </row>
    <row r="13" spans="1:9" x14ac:dyDescent="0.3">
      <c r="A13" s="12" t="str">
        <f t="shared" si="0"/>
        <v>Sandeep KumarGopal Kumar</v>
      </c>
      <c r="B13">
        <v>11</v>
      </c>
      <c r="C13" s="11" t="s">
        <v>32</v>
      </c>
      <c r="D13" s="11" t="s">
        <v>38</v>
      </c>
      <c r="E13" s="11">
        <f>VLOOKUP($A13,Sheet1!$A$2:$I$25,E$1,0)</f>
        <v>46000</v>
      </c>
      <c r="F13" s="11">
        <f>VLOOKUP($A13,Sheet1!$A$2:$I$25,F$1,0)</f>
        <v>5520</v>
      </c>
      <c r="G13" s="11">
        <f>VLOOKUP($A13,Sheet1!$A$2:$I$25,G$1,0)</f>
        <v>805</v>
      </c>
      <c r="H13" s="11">
        <f>VLOOKUP($A13,Sheet1!$A$2:$I$25,H$1,0)</f>
        <v>8000</v>
      </c>
      <c r="I13" s="11">
        <f>VLOOKUP($A13,Sheet1!$A$2:$I$25,I$1,0)</f>
        <v>31675</v>
      </c>
    </row>
    <row r="14" spans="1:9" x14ac:dyDescent="0.3">
      <c r="A14" s="12" t="str">
        <f t="shared" si="0"/>
        <v>Ravi SharmaKailash Sharma</v>
      </c>
      <c r="B14">
        <v>12</v>
      </c>
      <c r="C14" s="11" t="s">
        <v>43</v>
      </c>
      <c r="D14" s="11" t="s">
        <v>44</v>
      </c>
      <c r="E14" s="11">
        <f>VLOOKUP($A14,Sheet1!$A$2:$I$25,E$1,0)</f>
        <v>35000</v>
      </c>
      <c r="F14" s="11">
        <f>VLOOKUP($A14,Sheet1!$A$2:$I$25,F$1,0)</f>
        <v>4200</v>
      </c>
      <c r="G14" s="11">
        <f>VLOOKUP($A14,Sheet1!$A$2:$I$25,G$1,0)</f>
        <v>613</v>
      </c>
      <c r="H14" s="11">
        <f>VLOOKUP($A14,Sheet1!$A$2:$I$25,H$1,0)</f>
        <v>0</v>
      </c>
      <c r="I14" s="11">
        <f>VLOOKUP($A14,Sheet1!$A$2:$I$25,I$1,0)</f>
        <v>30187</v>
      </c>
    </row>
    <row r="15" spans="1:9" x14ac:dyDescent="0.3">
      <c r="A15" s="12" t="str">
        <f t="shared" si="0"/>
        <v>Tarun GuptaMukesh Gupta</v>
      </c>
      <c r="B15">
        <v>13</v>
      </c>
      <c r="C15" t="s">
        <v>45</v>
      </c>
      <c r="D15" t="s">
        <v>46</v>
      </c>
      <c r="E15">
        <f>VLOOKUP($A15,Sheet1!$A$2:$I$25,E$1,0)</f>
        <v>34800</v>
      </c>
      <c r="F15">
        <f>VLOOKUP($A15,Sheet1!$A$2:$I$25,F$1,0)</f>
        <v>4176</v>
      </c>
      <c r="G15">
        <f>VLOOKUP($A15,Sheet1!$A$2:$I$25,G$1,0)</f>
        <v>609</v>
      </c>
      <c r="H15">
        <f>VLOOKUP($A15,Sheet1!$A$2:$I$25,H$1,0)</f>
        <v>4000</v>
      </c>
      <c r="I15">
        <f>VLOOKUP($A15,Sheet1!$A$2:$I$25,I$1,0)</f>
        <v>26015</v>
      </c>
    </row>
    <row r="16" spans="1:9" x14ac:dyDescent="0.3">
      <c r="B16" s="3"/>
      <c r="C16" s="2"/>
      <c r="D16" s="2" t="s">
        <v>8</v>
      </c>
      <c r="E16" s="10">
        <f>SUM(E3:E15)</f>
        <v>365600</v>
      </c>
      <c r="F16" s="10">
        <f t="shared" ref="F16:I16" si="1">SUM(F3:F15)</f>
        <v>43872</v>
      </c>
      <c r="G16" s="10">
        <f t="shared" si="1"/>
        <v>6399</v>
      </c>
      <c r="H16" s="10">
        <f t="shared" si="1"/>
        <v>59000</v>
      </c>
      <c r="I16" s="10">
        <f t="shared" si="1"/>
        <v>256329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C1A29-6961-457C-9F0C-7AF9A51A6C2C}">
  <dimension ref="A1:I16"/>
  <sheetViews>
    <sheetView showGridLines="0" zoomScale="150" zoomScaleNormal="150" workbookViewId="0">
      <selection activeCell="F7" sqref="F7"/>
    </sheetView>
  </sheetViews>
  <sheetFormatPr defaultRowHeight="14.4" x14ac:dyDescent="0.3"/>
  <cols>
    <col min="1" max="1" width="11.6640625" style="12" customWidth="1"/>
    <col min="2" max="2" width="5.5546875" style="4" bestFit="1" customWidth="1"/>
    <col min="3" max="3" width="14.44140625" bestFit="1" customWidth="1"/>
    <col min="4" max="4" width="15.21875" bestFit="1" customWidth="1"/>
    <col min="5" max="5" width="13.5546875" bestFit="1" customWidth="1"/>
    <col min="6" max="6" width="12.21875" bestFit="1" customWidth="1"/>
    <col min="7" max="7" width="12.77734375" bestFit="1" customWidth="1"/>
    <col min="8" max="8" width="17.77734375" bestFit="1" customWidth="1"/>
    <col min="9" max="9" width="9.6640625" bestFit="1" customWidth="1"/>
  </cols>
  <sheetData>
    <row r="1" spans="2:9" x14ac:dyDescent="0.3">
      <c r="C1" s="12"/>
      <c r="D1" s="12"/>
      <c r="E1" s="12"/>
      <c r="F1" s="12"/>
      <c r="G1" s="12"/>
      <c r="H1" s="12"/>
      <c r="I1" s="12"/>
    </row>
    <row r="2" spans="2:9" x14ac:dyDescent="0.3">
      <c r="B2" s="3" t="s">
        <v>7</v>
      </c>
      <c r="C2" s="2" t="s">
        <v>0</v>
      </c>
      <c r="D2" s="2" t="s">
        <v>1</v>
      </c>
      <c r="E2" s="5" t="s">
        <v>2</v>
      </c>
      <c r="F2" s="5" t="s">
        <v>3</v>
      </c>
      <c r="G2" s="5" t="s">
        <v>4</v>
      </c>
      <c r="H2" s="5" t="s">
        <v>6</v>
      </c>
      <c r="I2" s="5" t="s">
        <v>5</v>
      </c>
    </row>
    <row r="3" spans="2:9" x14ac:dyDescent="0.3">
      <c r="B3" s="4">
        <v>1</v>
      </c>
      <c r="C3" s="11" t="s">
        <v>9</v>
      </c>
      <c r="D3" s="12"/>
      <c r="E3" s="12"/>
      <c r="F3" s="12"/>
      <c r="G3" s="12"/>
      <c r="H3" s="12"/>
      <c r="I3" s="12"/>
    </row>
    <row r="4" spans="2:9" x14ac:dyDescent="0.3">
      <c r="B4" s="4">
        <v>2</v>
      </c>
      <c r="C4" s="11" t="s">
        <v>11</v>
      </c>
      <c r="D4" s="12"/>
      <c r="E4" s="12"/>
      <c r="F4" s="12"/>
      <c r="G4" s="12"/>
      <c r="H4" s="12"/>
      <c r="I4" s="12"/>
    </row>
    <row r="5" spans="2:9" x14ac:dyDescent="0.3">
      <c r="B5" s="4">
        <v>3</v>
      </c>
      <c r="C5" s="11" t="s">
        <v>9</v>
      </c>
      <c r="D5" s="12"/>
      <c r="E5" s="12"/>
      <c r="F5" s="12"/>
      <c r="G5" s="12"/>
      <c r="H5" s="12"/>
      <c r="I5" s="12"/>
    </row>
    <row r="6" spans="2:9" x14ac:dyDescent="0.3">
      <c r="B6" s="4">
        <v>4</v>
      </c>
      <c r="C6" s="11" t="s">
        <v>18</v>
      </c>
      <c r="D6" s="12"/>
      <c r="E6" s="12"/>
      <c r="F6" s="12"/>
      <c r="G6" s="12"/>
      <c r="H6" s="12"/>
      <c r="I6" s="12"/>
    </row>
    <row r="7" spans="2:9" x14ac:dyDescent="0.3">
      <c r="B7" s="4">
        <v>5</v>
      </c>
      <c r="C7" s="11" t="s">
        <v>26</v>
      </c>
      <c r="D7" s="12"/>
      <c r="E7" s="12"/>
      <c r="F7" s="12"/>
      <c r="G7" s="12"/>
      <c r="H7" s="12"/>
      <c r="I7" s="12"/>
    </row>
    <row r="8" spans="2:9" x14ac:dyDescent="0.3">
      <c r="B8" s="4">
        <v>6</v>
      </c>
      <c r="C8" s="11" t="s">
        <v>28</v>
      </c>
      <c r="D8" s="12"/>
      <c r="E8" s="12"/>
      <c r="F8" s="12"/>
      <c r="G8" s="12"/>
      <c r="H8" s="12"/>
      <c r="I8" s="12"/>
    </row>
    <row r="9" spans="2:9" x14ac:dyDescent="0.3">
      <c r="B9" s="4">
        <v>7</v>
      </c>
      <c r="C9" s="11" t="s">
        <v>30</v>
      </c>
      <c r="D9" s="12"/>
      <c r="E9" s="12"/>
      <c r="F9" s="12"/>
      <c r="G9" s="12"/>
      <c r="H9" s="12"/>
      <c r="I9" s="12"/>
    </row>
    <row r="10" spans="2:9" x14ac:dyDescent="0.3">
      <c r="B10" s="4">
        <v>8</v>
      </c>
      <c r="C10" s="11" t="s">
        <v>32</v>
      </c>
      <c r="D10" s="12"/>
      <c r="E10" s="12"/>
      <c r="F10" s="12"/>
      <c r="G10" s="12"/>
      <c r="H10" s="12"/>
      <c r="I10" s="12"/>
    </row>
    <row r="11" spans="2:9" x14ac:dyDescent="0.3">
      <c r="B11" s="4">
        <v>9</v>
      </c>
      <c r="C11" s="11" t="s">
        <v>43</v>
      </c>
      <c r="D11" s="12"/>
      <c r="E11" s="12"/>
      <c r="F11" s="12"/>
      <c r="G11" s="12"/>
      <c r="H11" s="12"/>
      <c r="I11" s="12"/>
    </row>
    <row r="12" spans="2:9" x14ac:dyDescent="0.3">
      <c r="B12" s="4">
        <v>10</v>
      </c>
      <c r="C12" s="11" t="s">
        <v>36</v>
      </c>
      <c r="D12" s="12"/>
      <c r="E12" s="12"/>
      <c r="F12" s="12"/>
      <c r="G12" s="12"/>
      <c r="H12" s="12"/>
      <c r="I12" s="12"/>
    </row>
    <row r="13" spans="2:9" x14ac:dyDescent="0.3">
      <c r="B13" s="4">
        <v>11</v>
      </c>
      <c r="C13" s="11" t="s">
        <v>32</v>
      </c>
      <c r="D13" s="12"/>
      <c r="E13" s="12"/>
      <c r="F13" s="12"/>
      <c r="G13" s="12"/>
      <c r="H13" s="12"/>
      <c r="I13" s="12"/>
    </row>
    <row r="14" spans="2:9" x14ac:dyDescent="0.3">
      <c r="B14" s="4">
        <v>12</v>
      </c>
      <c r="C14" s="11" t="s">
        <v>43</v>
      </c>
      <c r="D14" s="12"/>
      <c r="E14" s="12"/>
      <c r="F14" s="12"/>
      <c r="G14" s="12"/>
      <c r="H14" s="12"/>
      <c r="I14" s="12"/>
    </row>
    <row r="15" spans="2:9" x14ac:dyDescent="0.3">
      <c r="B15" s="4">
        <v>13</v>
      </c>
      <c r="C15" s="11" t="s">
        <v>45</v>
      </c>
      <c r="D15" s="12"/>
      <c r="E15" s="12"/>
      <c r="F15" s="12"/>
      <c r="G15" s="12"/>
      <c r="H15" s="12"/>
      <c r="I15" s="12"/>
    </row>
    <row r="16" spans="2:9" x14ac:dyDescent="0.3">
      <c r="B16" s="3"/>
      <c r="C16" s="2"/>
      <c r="D16" s="2" t="s">
        <v>8</v>
      </c>
      <c r="E16" s="10">
        <f>SUM(E3:E15)</f>
        <v>0</v>
      </c>
      <c r="F16" s="10">
        <f t="shared" ref="F16:I16" si="0">SUM(F3:F15)</f>
        <v>0</v>
      </c>
      <c r="G16" s="10">
        <f t="shared" si="0"/>
        <v>0</v>
      </c>
      <c r="H16" s="10">
        <f t="shared" si="0"/>
        <v>0</v>
      </c>
      <c r="I16" s="10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Blank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Nazim Khan</dc:creator>
  <cp:lastModifiedBy>Nazim Khan</cp:lastModifiedBy>
  <dcterms:created xsi:type="dcterms:W3CDTF">2026-08-18T08:46:06Z</dcterms:created>
  <dcterms:modified xsi:type="dcterms:W3CDTF">2026-08-18T10:31:04Z</dcterms:modified>
</cp:coreProperties>
</file>